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6"/>
  <workbookPr codeName="ThisWorkbook" defaultThemeVersion="153222"/>
  <bookViews>
    <workbookView/>
  </bookViews>
  <sheets>
    <sheet name="Main model" sheetId="1" r:id="rId1"/>
    <sheet name="Factors" sheetId="2" r:id="rId2"/>
    <sheet name="Sheet 3" sheetId="3" r:id="rId3"/>
  </sheets>
  <calcPr fullPrecision="1" calcId="125725"/>
</workbook>
</file>

<file path=xl/sharedStrings.xml><?xml version="1.0" encoding="utf-8"?>
<sst xmlns="http://schemas.openxmlformats.org/spreadsheetml/2006/main" uniqueCount="34" count="37">
  <si>
    <t>Revenue Model</t>
  </si>
  <si>
    <t>YoY Revenue Growth</t>
  </si>
  <si>
    <t>Annual Retention Rate</t>
  </si>
  <si>
    <t>2020</t>
  </si>
  <si>
    <t>2021</t>
  </si>
  <si>
    <t>Ad hits</t>
  </si>
  <si>
    <t>Trials</t>
  </si>
  <si>
    <t xml:space="preserve">   Paid</t>
  </si>
  <si>
    <t xml:space="preserve">   Referred</t>
  </si>
  <si>
    <t>Total trials</t>
  </si>
  <si>
    <t>Customers at start</t>
  </si>
  <si>
    <t>Customers added</t>
  </si>
  <si>
    <t>Customers lost</t>
  </si>
  <si>
    <t>Customers at end</t>
  </si>
  <si>
    <t>Recurring Revenue</t>
  </si>
  <si>
    <t>Max revenue</t>
  </si>
  <si>
    <t>Paid Trials</t>
  </si>
  <si>
    <t>Referred trials</t>
  </si>
  <si>
    <t>Total customers</t>
  </si>
  <si>
    <t>Recurring revenue</t>
  </si>
  <si>
    <t>On-line advertising</t>
  </si>
  <si>
    <t>Monthly ad budget</t>
  </si>
  <si>
    <t>Ad Click Cost</t>
  </si>
  <si>
    <t>Ad Conversion rate</t>
  </si>
  <si>
    <t>Customer</t>
  </si>
  <si>
    <t>NPS</t>
  </si>
  <si>
    <t>Monthly Churn</t>
  </si>
  <si>
    <t>Paid conversion rate</t>
  </si>
  <si>
    <t>Referral conversion rate</t>
  </si>
  <si>
    <t>Price</t>
  </si>
  <si>
    <t>Monthly subscription</t>
  </si>
  <si>
    <t>Start conditions</t>
  </si>
  <si>
    <t>Starting customers</t>
  </si>
  <si>
    <t>Start date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</si>
</sst>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0.0%"/>
    <numFmt numFmtId="165" formatCode="&quot;$&quot;#,##0"/>
  </numFmts>
  <fonts count="13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8"/>
      <name val="Calibri"/>
      <charset val="0"/>
    </font>
    <font>
      <b/>
      <sz val="18"/>
      <name val="Calibri"/>
      <charset val="0"/>
    </font>
    <font>
      <sz val="10"/>
      <name val="Calibri"/>
      <charset val="0"/>
    </font>
    <font>
      <sz val="12"/>
      <name val="Calibri"/>
      <charset val="0"/>
    </font>
    <font>
      <sz val="10"/>
      <color rgb="FFFFFFFF"/>
      <name val="Calibri"/>
      <charset val="0"/>
    </font>
    <font>
      <sz val="12"/>
      <color rgb="FFFFFFFF"/>
      <name val="Calibri"/>
      <charset val="0"/>
    </font>
    <font>
      <b/>
      <sz val="10"/>
      <name val="Calibri"/>
      <charset val="0"/>
    </font>
    <font>
      <b/>
      <sz val="1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EFEFEF"/>
        <bgColor indexed="64"/>
      </patternFill>
    </fill>
  </fills>
  <borders count="15">
    <border>
      <left/>
      <right/>
      <top/>
      <bottom/>
      <diagonal/>
    </border>
    <border diagonalDown="1">
      <left/>
      <right/>
      <top/>
      <bottom/>
      <diagonal/>
    </border>
    <border diagonalDown="1">
      <left/>
      <right/>
      <top/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thin">
        <color rgb="FF000000"/>
      </left>
      <right/>
      <top style="thin">
        <color rgb="FF000000"/>
      </top>
      <bottom/>
      <diagonal/>
    </border>
    <border diagonalDown="1">
      <left/>
      <right style="thin">
        <color rgb="FF000000"/>
      </right>
      <top style="thin">
        <color rgb="FF000000"/>
      </top>
      <bottom/>
      <diagonal/>
    </border>
    <border diagonalDown="1">
      <left style="thin">
        <color rgb="FF000000"/>
      </left>
      <right/>
      <top/>
      <bottom/>
      <diagonal/>
    </border>
    <border diagonalDown="1">
      <left/>
      <right style="thin">
        <color rgb="FF000000"/>
      </right>
      <top/>
      <bottom/>
      <diagonal/>
    </border>
    <border diagonalDown="1">
      <left style="thin">
        <color rgb="FF000000"/>
      </left>
      <right style="thin">
        <color rgb="FF000000"/>
      </right>
      <top/>
      <bottom/>
      <diagonal/>
    </border>
    <border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Down="1">
      <left style="thin">
        <color rgb="FF000000"/>
      </left>
      <right/>
      <top/>
      <bottom style="thin">
        <color rgb="FF000000"/>
      </bottom>
      <diagonal/>
    </border>
    <border diagonalDown="1">
      <left/>
      <right style="thin">
        <color rgb="FF000000"/>
      </right>
      <top/>
      <bottom style="thin">
        <color rgb="FF000000"/>
      </bottom>
      <diagonal/>
    </border>
    <border diagonalDown="1">
      <left/>
      <right/>
      <top style="thin">
        <color rgb="FF000000"/>
      </top>
      <bottom style="thin">
        <color rgb="FF000000"/>
      </bottom>
      <diagonal/>
    </border>
    <border diagonalDown="1">
      <left/>
      <right/>
      <top style="thin">
        <color rgb="FF000000"/>
      </top>
      <bottom/>
      <diagonal/>
    </border>
  </borders>
  <cellStyleXfs count="6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6" fillId="0" borderId="1" xfId="0" applyAlignment="1" applyBorder="1" applyFont="1">
      <alignment horizontal="left"/>
    </xf>
    <xf numFmtId="14" fontId="7" fillId="0" borderId="1" xfId="0" applyBorder="1" applyFont="1" applyNumberFormat="1"/>
    <xf numFmtId="0" fontId="8" fillId="0" borderId="1" xfId="0" applyBorder="1" applyFont="1"/>
    <xf numFmtId="164" fontId="8" fillId="0" borderId="1" xfId="0" applyBorder="1" applyFont="1" applyNumberFormat="1"/>
    <xf numFmtId="0" fontId="8" fillId="0" borderId="2" xfId="0" applyBorder="1" applyFont="1"/>
    <xf numFmtId="14" fontId="9" fillId="0" borderId="2" xfId="0" applyBorder="1" applyFont="1" applyNumberFormat="1"/>
    <xf numFmtId="0" fontId="10" fillId="2" borderId="3" xfId="0" applyBorder="1" applyFont="1" applyFill="1"/>
    <xf numFmtId="14" fontId="10" fillId="2" borderId="4" xfId="0" applyBorder="1" applyFont="1" applyNumberFormat="1" applyFill="1"/>
    <xf numFmtId="2" fontId="10" fillId="2" borderId="5" xfId="0" applyAlignment="1" applyBorder="1" applyFont="1" applyNumberFormat="1" applyFill="1" quotePrefix="1">
      <alignment horizontal="center"/>
    </xf>
    <xf numFmtId="2" fontId="10" fillId="2" borderId="6" xfId="0" applyAlignment="1" applyBorder="1" applyFont="1" applyNumberFormat="1" applyFill="1" quotePrefix="1">
      <alignment horizontal="center"/>
    </xf>
    <xf numFmtId="0" fontId="8" fillId="0" borderId="7" xfId="0" applyBorder="1" applyFont="1"/>
    <xf numFmtId="0" fontId="8" fillId="0" borderId="4" xfId="0" applyAlignment="1" applyBorder="1" applyFont="1">
      <alignment horizontal="left"/>
    </xf>
    <xf numFmtId="0" fontId="8" fillId="0" borderId="8" xfId="0" applyBorder="1" applyFont="1"/>
    <xf numFmtId="1" fontId="8" fillId="0" borderId="7" xfId="0" applyAlignment="1" applyBorder="1" applyFont="1" applyNumberFormat="1">
      <alignment horizontal="right"/>
    </xf>
    <xf numFmtId="1" fontId="8" fillId="0" borderId="8" xfId="0" applyAlignment="1" applyBorder="1" applyFont="1" applyNumberFormat="1">
      <alignment horizontal="right"/>
    </xf>
    <xf numFmtId="0" fontId="8" fillId="0" borderId="9" xfId="0" applyAlignment="1" applyBorder="1" applyFont="1">
      <alignment horizontal="left"/>
    </xf>
    <xf numFmtId="0" fontId="8" fillId="0" borderId="9" xfId="0" applyAlignment="1" applyBorder="1" applyFont="1" quotePrefix="1">
      <alignment horizontal="left"/>
    </xf>
    <xf numFmtId="0" fontId="8" fillId="0" borderId="10" xfId="0" applyAlignment="1" applyBorder="1" applyFont="1">
      <alignment horizontal="left"/>
    </xf>
    <xf numFmtId="165" fontId="8" fillId="0" borderId="11" xfId="0" applyBorder="1" applyFont="1" applyNumberFormat="1"/>
    <xf numFmtId="165" fontId="8" fillId="0" borderId="2" xfId="0" applyBorder="1" applyFont="1" applyNumberFormat="1"/>
    <xf numFmtId="165" fontId="8" fillId="0" borderId="12" xfId="0" applyBorder="1" applyFont="1" applyNumberFormat="1"/>
    <xf numFmtId="165" fontId="8" fillId="0" borderId="11" xfId="0" applyAlignment="1" applyBorder="1" applyFont="1" applyNumberFormat="1">
      <alignment horizontal="right"/>
    </xf>
    <xf numFmtId="165" fontId="8" fillId="0" borderId="12" xfId="0" applyAlignment="1" applyBorder="1" applyFont="1" applyNumberFormat="1">
      <alignment horizontal="right"/>
    </xf>
    <xf numFmtId="0" fontId="7" fillId="0" borderId="13" xfId="0" applyBorder="1" applyFont="1"/>
    <xf numFmtId="0" fontId="7" fillId="0" borderId="14" xfId="0" applyBorder="1" applyFont="1"/>
    <xf numFmtId="0" fontId="8" fillId="0" borderId="14" xfId="0" applyBorder="1" applyFont="1"/>
    <xf numFmtId="165" fontId="8" fillId="0" borderId="14" xfId="0" applyBorder="1" applyFont="1" applyNumberFormat="1"/>
    <xf numFmtId="0" fontId="9" fillId="3" borderId="4" xfId="0" applyBorder="1" applyFont="1" applyFill="1"/>
    <xf numFmtId="2" fontId="11" fillId="3" borderId="5" xfId="0" applyAlignment="1" applyBorder="1" applyFont="1" applyNumberFormat="1" applyFill="1">
      <alignment horizontal="right"/>
    </xf>
    <xf numFmtId="2" fontId="11" fillId="3" borderId="6" xfId="0" applyAlignment="1" applyBorder="1" applyFont="1" applyNumberFormat="1" applyFill="1">
      <alignment horizontal="right"/>
    </xf>
    <xf numFmtId="2" fontId="7" fillId="0" borderId="1" xfId="0" applyBorder="1" applyFont="1" applyNumberFormat="1"/>
    <xf numFmtId="0" fontId="11" fillId="0" borderId="9" xfId="0" applyBorder="1" applyFont="1"/>
    <xf numFmtId="2" fontId="7" fillId="0" borderId="7" xfId="0" applyAlignment="1" applyBorder="1" applyFont="1" applyNumberFormat="1">
      <alignment horizontal="right"/>
    </xf>
    <xf numFmtId="2" fontId="7" fillId="0" borderId="8" xfId="0" applyAlignment="1" applyBorder="1" applyFont="1" applyNumberFormat="1">
      <alignment horizontal="right"/>
    </xf>
    <xf numFmtId="0" fontId="7" fillId="0" borderId="1" xfId="0" applyBorder="1" applyFont="1"/>
    <xf numFmtId="0" fontId="11" fillId="0" borderId="10" xfId="0" applyBorder="1" applyFont="1"/>
    <xf numFmtId="2" fontId="7" fillId="0" borderId="11" xfId="0" applyAlignment="1" applyBorder="1" applyFont="1" applyNumberFormat="1">
      <alignment horizontal="right"/>
    </xf>
    <xf numFmtId="2" fontId="7" fillId="0" borderId="12" xfId="0" applyAlignment="1" applyBorder="1" applyFont="1" applyNumberFormat="1">
      <alignment horizontal="right"/>
    </xf>
    <xf numFmtId="0" fontId="12" fillId="0" borderId="1" xfId="0" applyBorder="1" applyFont="1"/>
    <xf numFmtId="165" fontId="8" fillId="0" borderId="1" xfId="0" applyBorder="1" applyFont="1" applyNumberFormat="1"/>
    <xf numFmtId="9" fontId="8" fillId="0" borderId="1" xfId="0" applyBorder="1" applyFont="1" applyNumberFormat="1"/>
    <xf numFmtId="0" fontId="11" fillId="0" borderId="1" xfId="0" applyBorder="1" applyFont="1"/>
    <xf numFmtId="10" fontId="8" fillId="0" borderId="1" xfId="0" applyBorder="1" applyFont="1" applyNumberFormat="1"/>
    <xf numFmtId="9" fontId="7" fillId="0" borderId="1" xfId="0" applyBorder="1" applyFont="1" applyNumberFormat="1"/>
    <xf numFmtId="14" fontId="8" fillId="0" borderId="1" xfId="0" applyBorder="1" applyFont="1" applyNumberFormat="1"/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L29"/>
  <sheetViews>
    <sheetView view="normal" tabSelected="1" workbookViewId="0">
      <selection pane="topLeft" activeCell="A1" sqref="A1"/>
    </sheetView>
  </sheetViews>
  <sheetFormatPr defaultRowHeight="15"/>
  <cols>
    <col min="1" max="1" width="20.7109375" customWidth="1"/>
    <col min="2" max="2" width="20.140625" customWidth="1"/>
    <col min="3" max="3" width="17.140625" customWidth="1"/>
    <col min="4" max="4" width="11.84765625" customWidth="1"/>
    <col min="5" max="5" width="9.84765625" customWidth="1"/>
    <col min="6" max="16" width="9" customWidth="1"/>
  </cols>
  <sheetData>
    <row r="1" spans="1:1" ht="19.5" customHeight="1">
      <c r="A1" s="1" t="s">
        <v>0</v>
      </c>
    </row>
    <row r="2" spans="5:25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">
      <c r="A3" s="3" t="s">
        <v>1</v>
      </c>
      <c r="B3" s="4">
        <f ca="1">(SUM(N20:Y20)-SUM(B20:M20))/SUM(B20:M20)</f>
        <v>0</v>
      </c>
    </row>
    <row r="4" spans="1:2">
      <c r="A4" s="3" t="s">
        <v>2</v>
      </c>
      <c r="B4" s="4">
        <f ca="1">1-VALUE('Main model'!AA16)/VALUE('Main model'!Z18)</f>
        <v>0</v>
      </c>
    </row>
    <row r="5" spans="4:25">
      <c r="D5" s="5"/>
      <c r="E5" s="6">
        <f ca="1">EOMONTH(Factors!B19,0)</f>
        <v>0</v>
      </c>
      <c r="F5" s="6">
        <f ca="1">EOMONTH(DATEVALUE('Main model'!E5)+1,0)</f>
        <v>0</v>
      </c>
      <c r="G5" s="6">
        <f ca="1">EOMONTH(DATEVALUE('Main model'!F5)+1,0)</f>
        <v>0</v>
      </c>
      <c r="H5" s="6">
        <f ca="1">EOMONTH(DATEVALUE('Main model'!G5)+1,0)</f>
        <v>0</v>
      </c>
      <c r="I5" s="6">
        <f ca="1">EOMONTH(DATEVALUE('Main model'!H5)+1,0)</f>
        <v>0</v>
      </c>
      <c r="J5" s="6">
        <f ca="1">EOMONTH(DATEVALUE('Main model'!I5)+1,0)</f>
        <v>0</v>
      </c>
      <c r="K5" s="6">
        <f ca="1">EOMONTH(DATEVALUE('Main model'!J5)+1,0)</f>
        <v>0</v>
      </c>
      <c r="L5" s="6">
        <f ca="1">EOMONTH(DATEVALUE('Main model'!K5)+1,0)</f>
        <v>0</v>
      </c>
      <c r="M5" s="6">
        <f ca="1">EOMONTH(DATEVALUE('Main model'!L5)+1,0)</f>
        <v>0</v>
      </c>
      <c r="N5" s="6">
        <f ca="1">EOMONTH(DATEVALUE('Main model'!M5)+1,0)</f>
        <v>0</v>
      </c>
      <c r="O5" s="6">
        <f ca="1">EOMONTH(DATEVALUE('Main model'!N5)+1,0)</f>
        <v>0</v>
      </c>
      <c r="P5" s="6">
        <f ca="1">EOMONTH(DATEVALUE('Main model'!O5)+1,0)</f>
        <v>0</v>
      </c>
      <c r="Q5" s="6">
        <f ca="1">EOMONTH(DATEVALUE('Main model'!P5)+1,0)</f>
        <v>0</v>
      </c>
      <c r="R5" s="6">
        <f ca="1">EOMONTH(DATEVALUE('Main model'!Q5)+1,0)</f>
        <v>0</v>
      </c>
      <c r="S5" s="6">
        <f ca="1">EOMONTH(DATEVALUE('Main model'!R5)+1,0)</f>
        <v>0</v>
      </c>
      <c r="T5" s="6">
        <f ca="1">EOMONTH(DATEVALUE('Main model'!S5)+1,0)</f>
        <v>0</v>
      </c>
      <c r="U5" s="6">
        <f ca="1">EOMONTH(DATEVALUE('Main model'!T5)+1,0)</f>
        <v>0</v>
      </c>
      <c r="V5" s="6">
        <f ca="1">EOMONTH(DATEVALUE('Main model'!U5)+1,0)</f>
        <v>0</v>
      </c>
      <c r="W5" s="6">
        <f ca="1">EOMONTH(DATEVALUE('Main model'!V5)+1,0)</f>
        <v>0</v>
      </c>
      <c r="X5" s="6">
        <f ca="1">EOMONTH(DATEVALUE('Main model'!W5)+1,0)</f>
        <v>0</v>
      </c>
      <c r="Y5" s="6">
        <f ca="1">EOMONTH(DATEVALUE('Main model'!X5)+1,0)</f>
        <v>0</v>
      </c>
    </row>
    <row r="6" spans="1:246">
      <c r="A6" s="7"/>
      <c r="B6" s="8">
        <f ca="1">TEXT('Main model'!E5,"MMM-YY")</f>
        <v>0</v>
      </c>
      <c r="C6" s="8">
        <f ca="1">TEXT('Main model'!F5,"MMM-YY")</f>
        <v>0</v>
      </c>
      <c r="D6" s="8">
        <f ca="1">TEXT('Main model'!G5,"MMM-YY")</f>
        <v>0</v>
      </c>
      <c r="E6" s="8">
        <f ca="1">TEXT('Main model'!H5,"MMM-YY")</f>
        <v>0</v>
      </c>
      <c r="F6" s="8">
        <f ca="1">TEXT('Main model'!I5,"MMM-YY")</f>
        <v>0</v>
      </c>
      <c r="G6" s="8">
        <f ca="1">TEXT('Main model'!J5,"MMM-YY")</f>
        <v>0</v>
      </c>
      <c r="H6" s="8">
        <f ca="1">TEXT('Main model'!K5,"MMM-YY")</f>
        <v>0</v>
      </c>
      <c r="I6" s="8">
        <f ca="1">TEXT('Main model'!L5,"MMM-YY")</f>
        <v>0</v>
      </c>
      <c r="J6" s="8">
        <f ca="1">TEXT('Main model'!M5,"MMM-YY")</f>
        <v>0</v>
      </c>
      <c r="K6" s="8">
        <f ca="1">TEXT('Main model'!N5,"MMM-YY")</f>
        <v>0</v>
      </c>
      <c r="L6" s="8">
        <f ca="1">TEXT('Main model'!O5,"MMM-YY")</f>
        <v>0</v>
      </c>
      <c r="M6" s="8">
        <f ca="1">TEXT('Main model'!P5,"MMM-YY")</f>
        <v>0</v>
      </c>
      <c r="N6" s="8">
        <f ca="1">TEXT('Main model'!Q5,"MMM-YY")</f>
        <v>0</v>
      </c>
      <c r="O6" s="8">
        <f ca="1">TEXT('Main model'!R5,"MMM-YY")</f>
        <v>0</v>
      </c>
      <c r="P6" s="8">
        <f ca="1">TEXT('Main model'!S5,"MMM-YY")</f>
        <v>0</v>
      </c>
      <c r="Q6" s="8">
        <f ca="1">TEXT('Main model'!T5,"MMM-YY")</f>
        <v>0</v>
      </c>
      <c r="R6" s="8">
        <f ca="1">TEXT('Main model'!U5,"MMM-YY")</f>
        <v>0</v>
      </c>
      <c r="S6" s="8">
        <f ca="1">TEXT('Main model'!V5,"MMM-YY")</f>
        <v>0</v>
      </c>
      <c r="T6" s="8">
        <f ca="1">TEXT('Main model'!W5,"MMM-YY")</f>
        <v>0</v>
      </c>
      <c r="U6" s="8">
        <f ca="1">TEXT('Main model'!X5,"MMM-YY")</f>
        <v>0</v>
      </c>
      <c r="V6" s="8">
        <f ca="1">TEXT('Main model'!Y5,"MMM-YY")</f>
        <v>0</v>
      </c>
      <c r="W6" s="8">
        <f ca="1">TEXT('Main model'!W5,"MMM-YY")</f>
        <v>0</v>
      </c>
      <c r="X6" s="8">
        <f ca="1">TEXT('Main model'!X5,"MMM-YY")</f>
        <v>0</v>
      </c>
      <c r="Y6" s="8">
        <f ca="1">TEXT('Main model'!Y5,"MMM-YY")</f>
        <v>0</v>
      </c>
      <c r="Z6" s="9" t="s">
        <v>3</v>
      </c>
      <c r="AA6" s="10" t="s">
        <v>4</v>
      </c>
      <c r="AB6" s="11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</row>
    <row r="7" spans="1:246">
      <c r="A7" s="12" t="s">
        <v>5</v>
      </c>
      <c r="B7" s="11">
        <f ca="1">Factors!B$2/Factors!B$3</f>
        <v>0</v>
      </c>
      <c r="C7" s="3">
        <f ca="1">Factors!B$2/Factors!B$3</f>
        <v>0</v>
      </c>
      <c r="D7" s="3">
        <f ca="1">Factors!B$2/Factors!B$3</f>
        <v>0</v>
      </c>
      <c r="E7" s="3">
        <f ca="1">Factors!B$2/Factors!B$3</f>
        <v>0</v>
      </c>
      <c r="F7" s="3">
        <f ca="1">Factors!B$2/Factors!B$3</f>
        <v>0</v>
      </c>
      <c r="G7" s="3">
        <f ca="1">Factors!B$2/Factors!B$3</f>
        <v>0</v>
      </c>
      <c r="H7" s="3">
        <f ca="1">Factors!B$2/Factors!B$3</f>
        <v>0</v>
      </c>
      <c r="I7" s="3">
        <f ca="1">Factors!B$2/Factors!B$3</f>
        <v>0</v>
      </c>
      <c r="J7" s="3">
        <f ca="1">Factors!B$2/Factors!B$3</f>
        <v>0</v>
      </c>
      <c r="K7" s="3">
        <f ca="1">Factors!B$2/Factors!B$3</f>
        <v>0</v>
      </c>
      <c r="L7" s="3">
        <f ca="1">Factors!B$2/Factors!B$3</f>
        <v>0</v>
      </c>
      <c r="M7" s="3">
        <f ca="1">Factors!B$2/Factors!B$3</f>
        <v>0</v>
      </c>
      <c r="N7" s="3">
        <f ca="1">Factors!B$2/Factors!B$3</f>
        <v>0</v>
      </c>
      <c r="O7" s="3">
        <f ca="1">Factors!B$2/Factors!B$3</f>
        <v>0</v>
      </c>
      <c r="P7" s="3">
        <f ca="1">Factors!B$2/Factors!B$3</f>
        <v>0</v>
      </c>
      <c r="Q7" s="3">
        <f ca="1">Factors!B$2/Factors!B$3</f>
        <v>0</v>
      </c>
      <c r="R7" s="3">
        <f ca="1">Factors!B$2/Factors!B$3</f>
        <v>0</v>
      </c>
      <c r="S7" s="3">
        <f ca="1">Factors!B$2/Factors!B$3</f>
        <v>0</v>
      </c>
      <c r="T7" s="3">
        <f ca="1">Factors!B$2/Factors!B$3</f>
        <v>0</v>
      </c>
      <c r="U7" s="3">
        <f ca="1">Factors!B$2/Factors!B$3</f>
        <v>0</v>
      </c>
      <c r="V7" s="3">
        <f ca="1">Factors!B$2/Factors!B$3</f>
        <v>0</v>
      </c>
      <c r="W7" s="3">
        <f ca="1">Factors!B$2/Factors!B$3</f>
        <v>0</v>
      </c>
      <c r="X7" s="3">
        <f ca="1">Factors!B$2/Factors!B$3</f>
        <v>0</v>
      </c>
      <c r="Y7" s="13">
        <f ca="1">Factors!B$2/Factors!B$3</f>
        <v>0</v>
      </c>
      <c r="Z7" s="14">
        <f ca="1">SUM(B7:M7)</f>
        <v>0</v>
      </c>
      <c r="AA7" s="15">
        <f ca="1">SUM(N7:Y7)</f>
        <v>0</v>
      </c>
      <c r="AB7" s="11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</row>
    <row r="8" spans="1:246">
      <c r="A8" s="16" t="s">
        <v>6</v>
      </c>
      <c r="B8" s="1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3"/>
      <c r="Z8" s="11"/>
      <c r="AA8" s="13"/>
      <c r="AB8" s="11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</row>
    <row r="9" spans="1:246">
      <c r="A9" s="17" t="s">
        <v>7</v>
      </c>
      <c r="B9" s="11">
        <f ca="1">'Main model'!B7*Factors!B$4</f>
        <v>0</v>
      </c>
      <c r="C9" s="3">
        <f ca="1">'Main model'!C7*Factors!B$4</f>
        <v>0</v>
      </c>
      <c r="D9" s="3">
        <f ca="1">'Main model'!D7*Factors!B$4</f>
        <v>0</v>
      </c>
      <c r="E9" s="3">
        <f ca="1">'Main model'!E7*Factors!B$4</f>
        <v>0</v>
      </c>
      <c r="F9" s="3">
        <f ca="1">'Main model'!F7*Factors!B$4</f>
        <v>0</v>
      </c>
      <c r="G9" s="3">
        <f ca="1">'Main model'!G7*Factors!B$4</f>
        <v>0</v>
      </c>
      <c r="H9" s="3">
        <f ca="1">'Main model'!H7*Factors!B$4</f>
        <v>0</v>
      </c>
      <c r="I9" s="3">
        <f ca="1">'Main model'!I7*Factors!B$4</f>
        <v>0</v>
      </c>
      <c r="J9" s="3">
        <f ca="1">'Main model'!J7*Factors!B$4</f>
        <v>0</v>
      </c>
      <c r="K9" s="3">
        <f ca="1">'Main model'!K7*Factors!B$4</f>
        <v>0</v>
      </c>
      <c r="L9" s="3">
        <f ca="1">'Main model'!L7*Factors!B$4</f>
        <v>0</v>
      </c>
      <c r="M9" s="3">
        <f ca="1">'Main model'!M7*Factors!B$4</f>
        <v>0</v>
      </c>
      <c r="N9" s="3">
        <f ca="1">'Main model'!N7*Factors!B$4</f>
        <v>0</v>
      </c>
      <c r="O9" s="3">
        <f ca="1">'Main model'!O7*Factors!B$4</f>
        <v>0</v>
      </c>
      <c r="P9" s="3">
        <f ca="1">'Main model'!P7*Factors!B$4</f>
        <v>0</v>
      </c>
      <c r="Q9" s="3">
        <f ca="1">'Main model'!Q7*Factors!B$4</f>
        <v>0</v>
      </c>
      <c r="R9" s="3">
        <f ca="1">'Main model'!R7*Factors!B$4</f>
        <v>0</v>
      </c>
      <c r="S9" s="3">
        <f ca="1">'Main model'!S7*Factors!B$4</f>
        <v>0</v>
      </c>
      <c r="T9" s="3">
        <f ca="1">'Main model'!T7*Factors!B$4</f>
        <v>0</v>
      </c>
      <c r="U9" s="3">
        <f ca="1">'Main model'!U7*Factors!B$4</f>
        <v>0</v>
      </c>
      <c r="V9" s="3">
        <f ca="1">'Main model'!V7*Factors!B$4</f>
        <v>0</v>
      </c>
      <c r="W9" s="3">
        <f ca="1">'Main model'!W7*Factors!B$4</f>
        <v>0</v>
      </c>
      <c r="X9" s="3">
        <f ca="1">'Main model'!X7*Factors!B$4</f>
        <v>0</v>
      </c>
      <c r="Y9" s="13">
        <f ca="1">'Main model'!Y7*Factors!B$4</f>
        <v>0</v>
      </c>
      <c r="Z9" s="14">
        <f ca="1">SUM(B9:M9)</f>
        <v>0</v>
      </c>
      <c r="AA9" s="15">
        <f ca="1">SUM(N9:Y9)</f>
        <v>0</v>
      </c>
      <c r="AB9" s="11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</row>
    <row r="10" spans="1:246">
      <c r="A10" s="17" t="s">
        <v>8</v>
      </c>
      <c r="B10" s="11">
        <f ca="1">ROUND(Factors!B$18*MAX(0,(Factors!B$7/100)^3),0)</f>
        <v>0</v>
      </c>
      <c r="C10" s="3">
        <f ca="1">ROUND('Main model'!C13*MAX(0,(Factors!B$7/100)^3),0)</f>
        <v>0</v>
      </c>
      <c r="D10" s="3">
        <f ca="1">ROUND('Main model'!D13*MAX(0,(Factors!B$7/100)^3),0)</f>
        <v>0</v>
      </c>
      <c r="E10" s="3">
        <f ca="1">ROUND('Main model'!E13*MAX(0,(Factors!B$7/100)^3),0)</f>
        <v>0</v>
      </c>
      <c r="F10" s="3">
        <f ca="1">ROUND('Main model'!F13*MAX(0,(Factors!B$7/100)^3),0)</f>
        <v>0</v>
      </c>
      <c r="G10" s="3">
        <f ca="1">ROUND('Main model'!G13*MAX(0,(Factors!B$7/100)^3),0)</f>
        <v>0</v>
      </c>
      <c r="H10" s="3">
        <f ca="1">ROUND('Main model'!H13*MAX(0,(Factors!B$7/100)^3),0)</f>
        <v>0</v>
      </c>
      <c r="I10" s="3">
        <f ca="1">ROUND('Main model'!I13*MAX(0,(Factors!B$7/100)^3),0)</f>
        <v>0</v>
      </c>
      <c r="J10" s="3">
        <f ca="1">ROUND('Main model'!J13*MAX(0,(Factors!B$7/100)^3),0)</f>
        <v>0</v>
      </c>
      <c r="K10" s="3">
        <f ca="1">ROUND('Main model'!K13*MAX(0,(Factors!B$7/100)^3),0)</f>
        <v>0</v>
      </c>
      <c r="L10" s="3">
        <f ca="1">ROUND('Main model'!L13*MAX(0,(Factors!B$7/100)^3),0)</f>
        <v>0</v>
      </c>
      <c r="M10" s="3">
        <f ca="1">ROUND('Main model'!M13*MAX(0,(Factors!B$7/100)^3),0)</f>
        <v>0</v>
      </c>
      <c r="N10" s="3">
        <f ca="1">ROUND('Main model'!N13*MAX(0,(Factors!B$7/100)^3),0)</f>
        <v>0</v>
      </c>
      <c r="O10" s="3">
        <f ca="1">ROUND('Main model'!O13*MAX(0,(Factors!B$7/100)^3),0)</f>
        <v>0</v>
      </c>
      <c r="P10" s="3">
        <f ca="1">ROUND('Main model'!P13*MAX(0,(Factors!B$7/100)^3),0)</f>
        <v>0</v>
      </c>
      <c r="Q10" s="3">
        <f ca="1">ROUND('Main model'!Q13*MAX(0,(Factors!B$7/100)^3),0)</f>
        <v>0</v>
      </c>
      <c r="R10" s="3">
        <f ca="1">ROUND('Main model'!R13*MAX(0,(Factors!B$7/100)^3),0)</f>
        <v>0</v>
      </c>
      <c r="S10" s="3">
        <f ca="1">ROUND('Main model'!S13*MAX(0,(Factors!B$7/100)^3),0)</f>
        <v>0</v>
      </c>
      <c r="T10" s="3">
        <f ca="1">ROUND('Main model'!T13*MAX(0,(Factors!B$7/100)^3),0)</f>
        <v>0</v>
      </c>
      <c r="U10" s="3">
        <f ca="1">ROUND('Main model'!U13*MAX(0,(Factors!B$7/100)^3),0)</f>
        <v>0</v>
      </c>
      <c r="V10" s="3">
        <f ca="1">ROUND('Main model'!V13*MAX(0,(Factors!B$7/100)^3),0)</f>
        <v>0</v>
      </c>
      <c r="W10" s="3">
        <f ca="1">ROUND('Main model'!W13*MAX(0,(Factors!B$7/100)^3),0)</f>
        <v>0</v>
      </c>
      <c r="X10" s="3">
        <f ca="1">ROUND('Main model'!X13*MAX(0,(Factors!B$7/100)^3),0)</f>
        <v>0</v>
      </c>
      <c r="Y10" s="13">
        <f ca="1">ROUND('Main model'!Y13*MAX(0,(Factors!B$7/100)^3),0)</f>
        <v>0</v>
      </c>
      <c r="Z10" s="14">
        <f ca="1">SUM(B10:M10)</f>
        <v>0</v>
      </c>
      <c r="AA10" s="15">
        <f ca="1">SUM(N10:Y10)</f>
        <v>0</v>
      </c>
      <c r="AB10" s="11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</row>
    <row r="11" spans="1:246">
      <c r="A11" s="16" t="s">
        <v>9</v>
      </c>
      <c r="B11" s="11">
        <f ca="1">'Main model'!B10+'Main model'!B9</f>
        <v>0</v>
      </c>
      <c r="C11" s="3">
        <f ca="1">'Main model'!C10+'Main model'!C9</f>
        <v>0</v>
      </c>
      <c r="D11" s="3">
        <f ca="1">'Main model'!D10+'Main model'!D9</f>
        <v>0</v>
      </c>
      <c r="E11" s="3">
        <f ca="1">'Main model'!E10+'Main model'!E9</f>
        <v>0</v>
      </c>
      <c r="F11" s="3">
        <f ca="1">'Main model'!F10+'Main model'!F9</f>
        <v>0</v>
      </c>
      <c r="G11" s="3">
        <f ca="1">'Main model'!G10+'Main model'!G9</f>
        <v>0</v>
      </c>
      <c r="H11" s="3">
        <f ca="1">'Main model'!H10+'Main model'!H9</f>
        <v>0</v>
      </c>
      <c r="I11" s="3">
        <f ca="1">'Main model'!I10+'Main model'!I9</f>
        <v>0</v>
      </c>
      <c r="J11" s="3">
        <f ca="1">'Main model'!J10+'Main model'!J9</f>
        <v>0</v>
      </c>
      <c r="K11" s="3">
        <f ca="1">'Main model'!K10+'Main model'!K9</f>
        <v>0</v>
      </c>
      <c r="L11" s="3">
        <f ca="1">'Main model'!L10+'Main model'!L9</f>
        <v>0</v>
      </c>
      <c r="M11" s="3">
        <f ca="1">'Main model'!M10+'Main model'!M9</f>
        <v>0</v>
      </c>
      <c r="N11" s="3">
        <f ca="1">'Main model'!N10+'Main model'!N9</f>
        <v>0</v>
      </c>
      <c r="O11" s="3">
        <f ca="1">'Main model'!O10+'Main model'!O9</f>
        <v>0</v>
      </c>
      <c r="P11" s="3">
        <f ca="1">'Main model'!P10+'Main model'!P9</f>
        <v>0</v>
      </c>
      <c r="Q11" s="3">
        <f ca="1">'Main model'!Q10+'Main model'!Q9</f>
        <v>0</v>
      </c>
      <c r="R11" s="3">
        <f ca="1">'Main model'!R10+'Main model'!R9</f>
        <v>0</v>
      </c>
      <c r="S11" s="3">
        <f ca="1">'Main model'!S10+'Main model'!S9</f>
        <v>0</v>
      </c>
      <c r="T11" s="3">
        <f ca="1">'Main model'!T10+'Main model'!T9</f>
        <v>0</v>
      </c>
      <c r="U11" s="3">
        <f ca="1">'Main model'!U10+'Main model'!U9</f>
        <v>0</v>
      </c>
      <c r="V11" s="3">
        <f ca="1">'Main model'!V10+'Main model'!V9</f>
        <v>0</v>
      </c>
      <c r="W11" s="3">
        <f ca="1">'Main model'!W10+'Main model'!W9</f>
        <v>0</v>
      </c>
      <c r="X11" s="3">
        <f ca="1">'Main model'!X10+'Main model'!X9</f>
        <v>0</v>
      </c>
      <c r="Y11" s="13">
        <f ca="1">'Main model'!Y10+'Main model'!Y9</f>
        <v>0</v>
      </c>
      <c r="Z11" s="14">
        <f ca="1">SUM(B11:M11)</f>
        <v>0</v>
      </c>
      <c r="AA11" s="15">
        <f ca="1">SUM(N11:Y11)</f>
        <v>0</v>
      </c>
      <c r="AB11" s="11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</row>
    <row r="12" spans="1:246">
      <c r="A12" s="16"/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13"/>
      <c r="Z12" s="11"/>
      <c r="AA12" s="13"/>
      <c r="AB12" s="11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</row>
    <row r="13" spans="1:246">
      <c r="A13" s="16" t="s">
        <v>10</v>
      </c>
      <c r="B13" s="11">
        <f ca="1">Factors!B18</f>
        <v>0</v>
      </c>
      <c r="C13" s="3">
        <f ca="1">'Main model'!B18</f>
        <v>0</v>
      </c>
      <c r="D13" s="3">
        <f ca="1">'Main model'!C18</f>
        <v>0</v>
      </c>
      <c r="E13" s="3">
        <f ca="1">'Main model'!D18</f>
        <v>0</v>
      </c>
      <c r="F13" s="3">
        <f ca="1">'Main model'!E18</f>
        <v>0</v>
      </c>
      <c r="G13" s="3">
        <f ca="1">'Main model'!F18</f>
        <v>0</v>
      </c>
      <c r="H13" s="3">
        <f ca="1">'Main model'!G18</f>
        <v>0</v>
      </c>
      <c r="I13" s="3">
        <f ca="1">'Main model'!H18</f>
        <v>0</v>
      </c>
      <c r="J13" s="3">
        <f ca="1">'Main model'!I18</f>
        <v>0</v>
      </c>
      <c r="K13" s="3">
        <f ca="1">'Main model'!J18</f>
        <v>0</v>
      </c>
      <c r="L13" s="3">
        <f ca="1">'Main model'!K18</f>
        <v>0</v>
      </c>
      <c r="M13" s="3">
        <f ca="1">'Main model'!L18</f>
        <v>0</v>
      </c>
      <c r="N13" s="3">
        <f ca="1">'Main model'!M18</f>
        <v>0</v>
      </c>
      <c r="O13" s="3">
        <f ca="1">'Main model'!N18</f>
        <v>0</v>
      </c>
      <c r="P13" s="3">
        <f ca="1">'Main model'!O18</f>
        <v>0</v>
      </c>
      <c r="Q13" s="3">
        <f ca="1">'Main model'!P18</f>
        <v>0</v>
      </c>
      <c r="R13" s="3">
        <f ca="1">'Main model'!Q18</f>
        <v>0</v>
      </c>
      <c r="S13" s="3">
        <f ca="1">'Main model'!R18</f>
        <v>0</v>
      </c>
      <c r="T13" s="3">
        <f ca="1">'Main model'!S18</f>
        <v>0</v>
      </c>
      <c r="U13" s="3">
        <f ca="1">'Main model'!T18</f>
        <v>0</v>
      </c>
      <c r="V13" s="3">
        <f ca="1">'Main model'!U18</f>
        <v>0</v>
      </c>
      <c r="W13" s="3">
        <f ca="1">'Main model'!V18</f>
        <v>0</v>
      </c>
      <c r="X13" s="3">
        <f ca="1">'Main model'!W18</f>
        <v>0</v>
      </c>
      <c r="Y13" s="13">
        <f ca="1">'Main model'!X18</f>
        <v>0</v>
      </c>
      <c r="Z13" s="14">
        <f ca="1">SUM(B13:M13)</f>
        <v>0</v>
      </c>
      <c r="AA13" s="15">
        <f ca="1">SUM(N13:Y13)</f>
        <v>0</v>
      </c>
      <c r="AB13" s="11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</row>
    <row r="14" spans="1:246">
      <c r="A14" s="16"/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13"/>
      <c r="Z14" s="11"/>
      <c r="AA14" s="13"/>
      <c r="AB14" s="11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</row>
    <row r="15" spans="1:246">
      <c r="A15" s="16" t="s">
        <v>11</v>
      </c>
      <c r="B15" s="11">
        <f ca="1">ROUND('Main model'!B9*Factors!B$11+'Main model'!B10*Factors!B$12,0)</f>
        <v>0</v>
      </c>
      <c r="C15" s="3">
        <f ca="1">ROUND('Main model'!C9*Factors!B$11+'Main model'!C10*Factors!B$12,0)</f>
        <v>0</v>
      </c>
      <c r="D15" s="3">
        <f ca="1">ROUND('Main model'!D9*Factors!B$11+'Main model'!D10*Factors!B$12,0)</f>
        <v>0</v>
      </c>
      <c r="E15" s="3">
        <f ca="1">ROUND('Main model'!E9*Factors!B$11+'Main model'!E10*Factors!B$12,0)</f>
        <v>0</v>
      </c>
      <c r="F15" s="3">
        <f ca="1">ROUND('Main model'!F9*Factors!B$11+'Main model'!F10*Factors!B$12,0)</f>
        <v>0</v>
      </c>
      <c r="G15" s="3">
        <f ca="1">ROUND('Main model'!G9*Factors!B$11+'Main model'!G10*Factors!B$12,0)</f>
        <v>0</v>
      </c>
      <c r="H15" s="3">
        <f ca="1">ROUND('Main model'!H9*Factors!B$11+'Main model'!H10*Factors!B$12,0)</f>
        <v>0</v>
      </c>
      <c r="I15" s="3">
        <f ca="1">ROUND('Main model'!I9*Factors!B$11+'Main model'!I10*Factors!B$12,0)</f>
        <v>0</v>
      </c>
      <c r="J15" s="3">
        <f ca="1">ROUND('Main model'!J9*Factors!B$11+'Main model'!J10*Factors!B$12,0)</f>
        <v>0</v>
      </c>
      <c r="K15" s="3">
        <f ca="1">ROUND('Main model'!K9*Factors!B$11+'Main model'!K10*Factors!B$12,0)</f>
        <v>0</v>
      </c>
      <c r="L15" s="3">
        <f ca="1">ROUND('Main model'!L9*Factors!B$11+'Main model'!L10*Factors!B$12,0)</f>
        <v>0</v>
      </c>
      <c r="M15" s="3">
        <f ca="1">ROUND('Main model'!M9*Factors!B$11+'Main model'!M10*Factors!B$12,0)</f>
        <v>0</v>
      </c>
      <c r="N15" s="3">
        <f ca="1">ROUND('Main model'!N9*Factors!B$11+'Main model'!N10*Factors!B$12,0)</f>
        <v>0</v>
      </c>
      <c r="O15" s="3">
        <f ca="1">ROUND('Main model'!O9*Factors!B$11+'Main model'!O10*Factors!B$12,0)</f>
        <v>0</v>
      </c>
      <c r="P15" s="3">
        <f ca="1">ROUND('Main model'!P9*Factors!B$11+'Main model'!P10*Factors!B$12,0)</f>
        <v>0</v>
      </c>
      <c r="Q15" s="3">
        <f ca="1">ROUND('Main model'!Q9*Factors!B$11+'Main model'!Q10*Factors!B$12,0)</f>
        <v>0</v>
      </c>
      <c r="R15" s="3">
        <f ca="1">ROUND('Main model'!R9*Factors!B$11+'Main model'!R10*Factors!B$12,0)</f>
        <v>0</v>
      </c>
      <c r="S15" s="3">
        <f ca="1">ROUND('Main model'!S9*Factors!B$11+'Main model'!S10*Factors!B$12,0)</f>
        <v>0</v>
      </c>
      <c r="T15" s="3">
        <f ca="1">ROUND('Main model'!T9*Factors!B$11+'Main model'!T10*Factors!B$12,0)</f>
        <v>0</v>
      </c>
      <c r="U15" s="3">
        <f ca="1">ROUND('Main model'!U9*Factors!B$11+'Main model'!U10*Factors!B$12,0)</f>
        <v>0</v>
      </c>
      <c r="V15" s="3">
        <f ca="1">ROUND('Main model'!V9*Factors!B$11+'Main model'!V10*Factors!B$12,0)</f>
        <v>0</v>
      </c>
      <c r="W15" s="3">
        <f ca="1">ROUND('Main model'!W9*Factors!B$11+'Main model'!W10*Factors!B$12,0)</f>
        <v>0</v>
      </c>
      <c r="X15" s="3">
        <f ca="1">ROUND('Main model'!X9*Factors!B$11+'Main model'!X10*Factors!B$12,0)</f>
        <v>0</v>
      </c>
      <c r="Y15" s="13">
        <f ca="1">ROUND('Main model'!Y9*Factors!B$11+'Main model'!Y10*Factors!B$12,0)</f>
        <v>0</v>
      </c>
      <c r="Z15" s="14">
        <f ca="1">SUM(B15:M15)</f>
        <v>0</v>
      </c>
      <c r="AA15" s="15">
        <f ca="1">SUM(N15:Y15)</f>
        <v>0</v>
      </c>
      <c r="AB15" s="11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</row>
    <row r="16" spans="1:246">
      <c r="A16" s="16" t="s">
        <v>12</v>
      </c>
      <c r="B16" s="11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ca="1">ROUND(Factors!B18*Factors!B$8,0)</f>
        <v>0</v>
      </c>
      <c r="O16" s="3">
        <f ca="1">ROUND('Main model'!B18*Factors!B$8,0)</f>
        <v>0</v>
      </c>
      <c r="P16" s="3">
        <f ca="1">ROUND('Main model'!C18*Factors!B$8,0)</f>
        <v>0</v>
      </c>
      <c r="Q16" s="3">
        <f ca="1">ROUND('Main model'!D18*Factors!B$8,0)</f>
        <v>0</v>
      </c>
      <c r="R16" s="3">
        <f ca="1">ROUND('Main model'!E18*Factors!B$8,0)</f>
        <v>0</v>
      </c>
      <c r="S16" s="3">
        <f ca="1">ROUND('Main model'!F18*Factors!B$8,0)</f>
        <v>0</v>
      </c>
      <c r="T16" s="3">
        <f ca="1">ROUND('Main model'!G18*Factors!B$8,0)</f>
        <v>0</v>
      </c>
      <c r="U16" s="3">
        <f ca="1">ROUND('Main model'!H18*Factors!B$8,0)</f>
        <v>0</v>
      </c>
      <c r="V16" s="3">
        <f ca="1">ROUND('Main model'!I18*Factors!B$8,0)</f>
        <v>0</v>
      </c>
      <c r="W16" s="3">
        <f ca="1">ROUND('Main model'!J18*Factors!B$8,0)</f>
        <v>0</v>
      </c>
      <c r="X16" s="3">
        <f ca="1">ROUND('Main model'!K18*Factors!B$8,0)</f>
        <v>0</v>
      </c>
      <c r="Y16" s="13">
        <f ca="1">ROUND('Main model'!L18*Factors!B$8,0)</f>
        <v>0</v>
      </c>
      <c r="Z16" s="14">
        <f ca="1">SUM(B16:M16)</f>
        <v>0</v>
      </c>
      <c r="AA16" s="15">
        <f ca="1">SUM(N16:Y16)</f>
        <v>0</v>
      </c>
      <c r="AB16" s="11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</row>
    <row r="17" spans="1:246">
      <c r="A17" s="16"/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13"/>
      <c r="Z17" s="11"/>
      <c r="AA17" s="13"/>
      <c r="AB17" s="1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</row>
    <row r="18" spans="1:246">
      <c r="A18" s="16" t="s">
        <v>13</v>
      </c>
      <c r="B18" s="11">
        <f ca="1">'Main model'!B13+'Main model'!B15-'Main model'!B16</f>
        <v>0</v>
      </c>
      <c r="C18" s="3">
        <f ca="1">'Main model'!C13+'Main model'!C15-'Main model'!C16</f>
        <v>0</v>
      </c>
      <c r="D18" s="3">
        <f ca="1">'Main model'!D13+'Main model'!D15-'Main model'!D16</f>
        <v>0</v>
      </c>
      <c r="E18" s="3">
        <f ca="1">'Main model'!E13+'Main model'!E15-'Main model'!E16</f>
        <v>0</v>
      </c>
      <c r="F18" s="3">
        <f ca="1">'Main model'!F13+'Main model'!F15-'Main model'!F16</f>
        <v>0</v>
      </c>
      <c r="G18" s="3">
        <f ca="1">'Main model'!G13+'Main model'!G15-'Main model'!G16</f>
        <v>0</v>
      </c>
      <c r="H18" s="3">
        <f ca="1">'Main model'!H13+'Main model'!H15-'Main model'!H16</f>
        <v>0</v>
      </c>
      <c r="I18" s="3">
        <f ca="1">'Main model'!I13+'Main model'!I15-'Main model'!I16</f>
        <v>0</v>
      </c>
      <c r="J18" s="3">
        <f ca="1">'Main model'!J13+'Main model'!J15-'Main model'!J16</f>
        <v>0</v>
      </c>
      <c r="K18" s="3">
        <f ca="1">'Main model'!K13+'Main model'!K15-'Main model'!K16</f>
        <v>0</v>
      </c>
      <c r="L18" s="3">
        <f ca="1">'Main model'!L13+'Main model'!L15-'Main model'!L16</f>
        <v>0</v>
      </c>
      <c r="M18" s="3">
        <f ca="1">'Main model'!M13+'Main model'!M15-'Main model'!M16</f>
        <v>0</v>
      </c>
      <c r="N18" s="3">
        <f ca="1">'Main model'!N13+'Main model'!N15-'Main model'!N16</f>
        <v>0</v>
      </c>
      <c r="O18" s="3">
        <f ca="1">'Main model'!O13+'Main model'!O15-'Main model'!O16</f>
        <v>0</v>
      </c>
      <c r="P18" s="3">
        <f ca="1">'Main model'!P13+'Main model'!P15-'Main model'!P16</f>
        <v>0</v>
      </c>
      <c r="Q18" s="3">
        <f ca="1">'Main model'!Q13+'Main model'!Q15-'Main model'!Q16</f>
        <v>0</v>
      </c>
      <c r="R18" s="3">
        <f ca="1">'Main model'!R13+'Main model'!R15-'Main model'!R16</f>
        <v>0</v>
      </c>
      <c r="S18" s="3">
        <f ca="1">'Main model'!S13+'Main model'!S15-'Main model'!S16</f>
        <v>0</v>
      </c>
      <c r="T18" s="3">
        <f ca="1">'Main model'!T13+'Main model'!T15-'Main model'!T16</f>
        <v>0</v>
      </c>
      <c r="U18" s="3">
        <f ca="1">'Main model'!U13+'Main model'!U15-'Main model'!U16</f>
        <v>0</v>
      </c>
      <c r="V18" s="3">
        <f ca="1">'Main model'!V13+'Main model'!V15-'Main model'!V16</f>
        <v>0</v>
      </c>
      <c r="W18" s="3">
        <f ca="1">'Main model'!W13+'Main model'!W15-'Main model'!W16</f>
        <v>0</v>
      </c>
      <c r="X18" s="3">
        <f ca="1">'Main model'!X13+'Main model'!X15-'Main model'!X16</f>
        <v>0</v>
      </c>
      <c r="Y18" s="13">
        <f ca="1">'Main model'!Y13+'Main model'!Y15-'Main model'!Y16</f>
        <v>0</v>
      </c>
      <c r="Z18" s="14">
        <f ca="1">SUM(B18:M18)</f>
        <v>0</v>
      </c>
      <c r="AA18" s="15">
        <f ca="1">SUM(N18:Y18)</f>
        <v>0</v>
      </c>
      <c r="AB18" s="1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</row>
    <row r="19" spans="1:246">
      <c r="A19" s="16"/>
      <c r="B19" s="1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13"/>
      <c r="Z19" s="11"/>
      <c r="AA19" s="13"/>
      <c r="AB19" s="11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</row>
    <row r="20" spans="1:246">
      <c r="A20" s="18" t="s">
        <v>14</v>
      </c>
      <c r="B20" s="19">
        <f ca="1">'Main model'!B18*Factors!B$15</f>
        <v>0</v>
      </c>
      <c r="C20" s="20">
        <f ca="1">'Main model'!C18*Factors!B$15</f>
        <v>0</v>
      </c>
      <c r="D20" s="20">
        <f ca="1">'Main model'!D18*Factors!B$15</f>
        <v>0</v>
      </c>
      <c r="E20" s="20">
        <f ca="1">'Main model'!E18*Factors!B$15</f>
        <v>0</v>
      </c>
      <c r="F20" s="20">
        <f ca="1">'Main model'!F18*Factors!B$15</f>
        <v>0</v>
      </c>
      <c r="G20" s="20">
        <f ca="1">'Main model'!G18*Factors!B$15</f>
        <v>0</v>
      </c>
      <c r="H20" s="20">
        <f ca="1">'Main model'!H18*Factors!B$15</f>
        <v>0</v>
      </c>
      <c r="I20" s="20">
        <f ca="1">'Main model'!I18*Factors!B$15</f>
        <v>0</v>
      </c>
      <c r="J20" s="20">
        <f ca="1">'Main model'!J18*Factors!B$15</f>
        <v>0</v>
      </c>
      <c r="K20" s="20">
        <f ca="1">'Main model'!K18*Factors!B$15</f>
        <v>0</v>
      </c>
      <c r="L20" s="20">
        <f ca="1">'Main model'!L18*Factors!B$15</f>
        <v>0</v>
      </c>
      <c r="M20" s="20">
        <f ca="1">'Main model'!M18*Factors!B$15</f>
        <v>0</v>
      </c>
      <c r="N20" s="20">
        <f ca="1">'Main model'!N18*Factors!B$15</f>
        <v>0</v>
      </c>
      <c r="O20" s="20">
        <f ca="1">'Main model'!O18*Factors!B$15</f>
        <v>0</v>
      </c>
      <c r="P20" s="20">
        <f ca="1">'Main model'!P18*Factors!B$15</f>
        <v>0</v>
      </c>
      <c r="Q20" s="20">
        <f ca="1">'Main model'!Q18*Factors!B$15</f>
        <v>0</v>
      </c>
      <c r="R20" s="20">
        <f ca="1">'Main model'!R18*Factors!B$15</f>
        <v>0</v>
      </c>
      <c r="S20" s="20">
        <f ca="1">'Main model'!S18*Factors!B$15</f>
        <v>0</v>
      </c>
      <c r="T20" s="20">
        <f ca="1">'Main model'!T18*Factors!B$15</f>
        <v>0</v>
      </c>
      <c r="U20" s="20">
        <f ca="1">'Main model'!U18*Factors!B$15</f>
        <v>0</v>
      </c>
      <c r="V20" s="20">
        <f ca="1">'Main model'!V18*Factors!B$15</f>
        <v>0</v>
      </c>
      <c r="W20" s="20">
        <f ca="1">'Main model'!W18*Factors!B$15</f>
        <v>0</v>
      </c>
      <c r="X20" s="20">
        <f ca="1">'Main model'!X18*Factors!B$15</f>
        <v>0</v>
      </c>
      <c r="Y20" s="21">
        <f ca="1">'Main model'!Y18*Factors!B$15</f>
        <v>0</v>
      </c>
      <c r="Z20" s="22">
        <f ca="1">SUM(B20:M20)</f>
        <v>0</v>
      </c>
      <c r="AA20" s="23">
        <f ca="1">SUM(N20:Y20)</f>
        <v>0</v>
      </c>
      <c r="AB20" s="11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</row>
    <row r="21" spans="1:26">
      <c r="A21" s="24"/>
      <c r="B21" s="24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 t="s">
        <v>15</v>
      </c>
      <c r="Y21" s="27">
        <f ca="1">MAX(B20:Y20)</f>
        <v>0</v>
      </c>
      <c r="Z21" s="25"/>
    </row>
    <row r="22" spans="1:5">
      <c r="A22" s="28"/>
      <c r="B22" s="29">
        <f ca="1">'Main model'!Z6</f>
        <v>0</v>
      </c>
      <c r="C22" s="30">
        <f ca="1">'Main model'!AA6</f>
        <v>0</v>
      </c>
      <c r="E22" s="31"/>
    </row>
    <row r="23" spans="1:25">
      <c r="A23" s="32">
        <f ca="1">A7</f>
        <v>0</v>
      </c>
      <c r="B23" s="33">
        <f ca="1">TEXT('Main model'!Z7,"$#,###")</f>
        <v>0</v>
      </c>
      <c r="C23" s="34">
        <f ca="1">TEXT('Main model'!AA7,"$#,###")</f>
        <v>0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3">
      <c r="A24" s="32" t="s">
        <v>16</v>
      </c>
      <c r="B24" s="33">
        <f ca="1">TEXT('Main model'!Z9,"#,###")</f>
        <v>0</v>
      </c>
      <c r="C24" s="34">
        <f ca="1">TEXT('Main model'!AA9,"#,###")</f>
        <v>0</v>
      </c>
    </row>
    <row r="25" spans="1:3">
      <c r="A25" s="32" t="s">
        <v>17</v>
      </c>
      <c r="B25" s="33">
        <f ca="1">TEXT('Main model'!Z10,"#,###")</f>
        <v>0</v>
      </c>
      <c r="C25" s="34">
        <f ca="1">TEXT('Main model'!AA10,"#,###")</f>
        <v>0</v>
      </c>
    </row>
    <row r="26" spans="1:3">
      <c r="A26" s="32" t="s">
        <v>11</v>
      </c>
      <c r="B26" s="33">
        <f ca="1">TEXT('Main model'!Z15,"#,###")</f>
        <v>0</v>
      </c>
      <c r="C26" s="34">
        <f ca="1">TEXT('Main model'!AA15,"#,###")</f>
        <v>0</v>
      </c>
    </row>
    <row r="27" spans="1:3">
      <c r="A27" s="32" t="s">
        <v>12</v>
      </c>
      <c r="B27" s="33">
        <f ca="1">TEXT('Main model'!Z16,"#,###")</f>
        <v>0</v>
      </c>
      <c r="C27" s="34">
        <f ca="1">TEXT('Main model'!AA16,"#,###")</f>
        <v>0</v>
      </c>
    </row>
    <row r="28" spans="1:3">
      <c r="A28" s="32" t="s">
        <v>18</v>
      </c>
      <c r="B28" s="33">
        <f ca="1">TEXT('Main model'!Z18,"#,###")</f>
        <v>0</v>
      </c>
      <c r="C28" s="34">
        <f ca="1">TEXT('Main model'!AA18,"#,###")</f>
        <v>0</v>
      </c>
    </row>
    <row r="29" spans="1:3">
      <c r="A29" s="36" t="s">
        <v>19</v>
      </c>
      <c r="B29" s="37">
        <f ca="1">TEXT('Main model'!Z20,"$#,###")</f>
        <v>0</v>
      </c>
      <c r="C29" s="38">
        <f ca="1">TEXT('Main model'!AA20,"$#,###")</f>
        <v>0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2"/>
  <sheetViews>
    <sheetView view="normal" workbookViewId="0">
      <selection pane="topLeft" activeCell="A1" sqref="A1"/>
    </sheetView>
  </sheetViews>
  <sheetFormatPr defaultRowHeight="15"/>
  <cols>
    <col min="1" max="1" width="24.140625" customWidth="1"/>
    <col min="2" max="2" width="15.5703125" customWidth="1"/>
    <col min="4" max="4" width="4.27734375" customWidth="1"/>
    <col min="7" max="7" width="25.7109375" customWidth="1"/>
  </cols>
  <sheetData>
    <row r="1" spans="1:9">
      <c r="A1" s="39" t="s">
        <v>20</v>
      </c>
      <c r="B1" s="3"/>
      <c r="C1" s="3"/>
      <c r="D1" s="3"/>
      <c r="E1" s="3"/>
      <c r="F1" s="3"/>
      <c r="G1" s="3"/>
      <c r="H1" s="3"/>
      <c r="I1" s="3"/>
    </row>
    <row r="2" spans="1:9">
      <c r="A2" s="3" t="s">
        <v>21</v>
      </c>
      <c r="B2" s="3">
        <v>15000</v>
      </c>
      <c r="C2" s="3"/>
      <c r="D2" s="3"/>
      <c r="E2" s="3"/>
      <c r="F2" s="3"/>
      <c r="G2" s="3"/>
      <c r="H2" s="3"/>
      <c r="I2" s="3"/>
    </row>
    <row r="3" spans="1:9">
      <c r="A3" s="3" t="s">
        <v>22</v>
      </c>
      <c r="B3" s="40">
        <v>3</v>
      </c>
      <c r="C3" s="3"/>
      <c r="D3" s="3"/>
      <c r="E3" s="3"/>
      <c r="F3" s="3"/>
      <c r="G3" s="3"/>
      <c r="H3" s="3"/>
      <c r="I3" s="3"/>
    </row>
    <row r="4" spans="1:9">
      <c r="A4" s="3" t="s">
        <v>23</v>
      </c>
      <c r="B4" s="41">
        <v>0.1</v>
      </c>
      <c r="C4" s="3"/>
      <c r="D4" s="3"/>
      <c r="E4" s="3"/>
      <c r="F4" s="3"/>
      <c r="G4" s="3"/>
      <c r="H4" s="3"/>
      <c r="I4" s="3"/>
    </row>
    <row r="5" spans="7:7">
      <c r="G5" s="3"/>
    </row>
    <row r="6" spans="1:2">
      <c r="A6" s="42" t="s">
        <v>24</v>
      </c>
      <c r="B6" s="3"/>
    </row>
    <row r="7" spans="1:2">
      <c r="A7" s="3" t="s">
        <v>25</v>
      </c>
      <c r="B7" s="3">
        <v>70</v>
      </c>
    </row>
    <row r="8" spans="1:2">
      <c r="A8" s="3" t="s">
        <v>26</v>
      </c>
      <c r="B8" s="41">
        <v>0.1</v>
      </c>
    </row>
    <row r="10" spans="1:2">
      <c r="A10" s="42" t="s">
        <v>6</v>
      </c>
      <c r="B10" s="3"/>
    </row>
    <row r="11" spans="1:9">
      <c r="A11" s="3" t="s">
        <v>27</v>
      </c>
      <c r="B11" s="43">
        <v>0.105</v>
      </c>
      <c r="C11" s="3"/>
      <c r="D11" s="3"/>
      <c r="E11" s="3"/>
      <c r="F11" s="3"/>
      <c r="G11" s="3"/>
      <c r="H11" s="3"/>
      <c r="I11" s="3"/>
    </row>
    <row r="12" spans="1:9">
      <c r="A12" s="3" t="s">
        <v>28</v>
      </c>
      <c r="B12" s="41">
        <v>0.16</v>
      </c>
      <c r="C12" s="3"/>
      <c r="D12" s="3"/>
      <c r="E12" s="3"/>
      <c r="F12" s="3"/>
      <c r="G12" s="3"/>
      <c r="H12" s="3"/>
      <c r="I12" s="3"/>
    </row>
    <row r="13" spans="1:7">
      <c r="A13" s="35"/>
      <c r="B13" s="35"/>
      <c r="C13" s="3"/>
      <c r="D13" s="3"/>
      <c r="E13" s="3"/>
      <c r="F13" s="3"/>
      <c r="G13" s="3"/>
    </row>
    <row r="14" spans="1:9">
      <c r="A14" s="42" t="s">
        <v>29</v>
      </c>
      <c r="B14" s="44"/>
      <c r="C14" s="3"/>
      <c r="D14" s="3"/>
      <c r="E14" s="3"/>
      <c r="F14" s="3"/>
      <c r="G14" s="35"/>
      <c r="H14" s="3"/>
      <c r="I14" s="3"/>
    </row>
    <row r="15" spans="1:9">
      <c r="A15" s="3" t="s">
        <v>30</v>
      </c>
      <c r="B15" s="40">
        <v>15</v>
      </c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42" t="s">
        <v>31</v>
      </c>
      <c r="B17" s="35"/>
      <c r="C17" s="3"/>
      <c r="D17" s="3"/>
      <c r="E17" s="3"/>
      <c r="F17" s="3"/>
      <c r="G17" s="3"/>
      <c r="H17" s="3"/>
      <c r="I17" s="3"/>
    </row>
    <row r="18" spans="1:9">
      <c r="A18" s="3" t="s">
        <v>32</v>
      </c>
      <c r="B18" s="3">
        <v>500</v>
      </c>
      <c r="C18" s="3"/>
      <c r="D18" s="3"/>
      <c r="E18" s="3"/>
      <c r="F18" s="3"/>
      <c r="G18" s="3"/>
      <c r="H18" s="3"/>
      <c r="I18" s="3"/>
    </row>
    <row r="19" spans="1:9">
      <c r="A19" s="3" t="s">
        <v>33</v>
      </c>
      <c r="B19" s="45">
        <v>43831</v>
      </c>
      <c r="C19" s="3"/>
      <c r="D19" s="3"/>
      <c r="E19" s="3"/>
      <c r="F19" s="3"/>
      <c r="G19" s="3"/>
      <c r="H19" s="3"/>
      <c r="I19" s="3"/>
    </row>
    <row r="20" spans="1:9">
      <c r="A20" s="35"/>
      <c r="B20" s="35"/>
      <c r="C20" s="3"/>
      <c r="D20" s="3"/>
      <c r="E20" s="3"/>
      <c r="F20" s="3"/>
      <c r="G20" s="3"/>
      <c r="H20" s="3"/>
      <c r="I20" s="3"/>
    </row>
    <row r="21" spans="1:9">
      <c r="A21" s="35"/>
      <c r="B21" s="35"/>
      <c r="C21" s="3"/>
      <c r="D21" s="3"/>
      <c r="E21" s="3"/>
      <c r="F21" s="3"/>
      <c r="G21" s="3"/>
      <c r="H21" s="3"/>
      <c r="I21" s="3"/>
    </row>
    <row r="22" spans="1:2">
      <c r="A22" s="35"/>
      <c r="B22" s="2"/>
    </row>
  </sheetData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RowHeight="15"/>
  <sheetData/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15.0300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Rosie Duligall</dc:creator>
  <dcterms:created xsi:type="dcterms:W3CDTF">2020-12-17T12:05:39Z</dcterms:created>
  <dcterms:modified xsi:type="dcterms:W3CDTF">2020-12-17T12:05:39Z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